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AF073ACF-920A-4FC0-B0AC-8273B701B1C8}" xr6:coauthVersionLast="47" xr6:coauthVersionMax="47" xr10:uidLastSave="{00000000-0000-0000-0000-000000000000}"/>
  <bookViews>
    <workbookView xWindow="20370" yWindow="-120" windowWidth="20730" windowHeight="11160" xr2:uid="{151CD817-6B1F-4243-B5A7-E215E48F2861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M9" i="2"/>
  <c r="H9" i="2"/>
  <c r="J9" i="2"/>
  <c r="L9" i="2"/>
  <c r="O9" i="2"/>
  <c r="P9" i="2"/>
  <c r="I10" i="2"/>
  <c r="D9" i="2"/>
  <c r="I2" i="2"/>
  <c r="K2" i="2"/>
  <c r="Q2" i="2" s="1"/>
  <c r="S2" i="2"/>
  <c r="I11" i="2"/>
  <c r="K9" i="2" l="1"/>
  <c r="M11" i="2" s="1"/>
  <c r="R2" i="2"/>
  <c r="P11" i="2" l="1"/>
  <c r="S11" i="2"/>
</calcChain>
</file>

<file path=xl/sharedStrings.xml><?xml version="1.0" encoding="utf-8"?>
<sst xmlns="http://schemas.openxmlformats.org/spreadsheetml/2006/main" count="114" uniqueCount="85">
  <si>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</si>
  <si>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</si>
  <si>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</si>
  <si>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</si>
  <si>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</si>
  <si>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</si>
  <si>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</si>
  <si>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</si>
  <si>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</si>
  <si>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</si>
  <si>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</si>
  <si>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</si>
  <si>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</si>
  <si>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</si>
  <si>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</si>
  <si>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</si>
  <si>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</si>
  <si>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</si>
  <si>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</si>
  <si>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</si>
  <si>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</si>
  <si>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</si>
  <si>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</si>
  <si>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</si>
  <si>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</si>
  <si>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</si>
  <si>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</si>
  <si>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</si>
  <si>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</si>
  <si>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</si>
  <si>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</si>
  <si>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</si>
  <si>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044-100-000-074-00</t>
  </si>
  <si>
    <t>24700 W RIVERSIDE DR</t>
  </si>
  <si>
    <t>WD</t>
  </si>
  <si>
    <t>03-ARM'S LENGTH</t>
  </si>
  <si>
    <t>00010</t>
  </si>
  <si>
    <t>569/937</t>
  </si>
  <si>
    <t>409</t>
  </si>
  <si>
    <t>200/FT RIVER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</si>
  <si>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</si>
  <si>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</si>
  <si>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</si>
  <si>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</si>
  <si>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</si>
  <si>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</si>
  <si>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</si>
  <si>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004-034-000-040-00</t>
  </si>
  <si>
    <t>16739 HUNT RD</t>
  </si>
  <si>
    <t>BACK</t>
  </si>
  <si>
    <t>576/391</t>
  </si>
  <si>
    <t>RESIDENTIAL LOTS</t>
  </si>
  <si>
    <t>401</t>
  </si>
  <si>
    <t>300STD</t>
  </si>
  <si>
    <t>004-108-000-400-00</t>
  </si>
  <si>
    <t>004-117-000-070-02</t>
  </si>
  <si>
    <t>402</t>
  </si>
  <si>
    <t>004-123-000-130-00</t>
  </si>
  <si>
    <t>23425 W CO RD 459</t>
  </si>
  <si>
    <t>569/556</t>
  </si>
  <si>
    <t>004-123-000-090-07, 004-123-000-140-00</t>
  </si>
  <si>
    <t>044-213-000-002-00</t>
  </si>
  <si>
    <t>321 GARFIELD STREET</t>
  </si>
  <si>
    <t>00001</t>
  </si>
  <si>
    <t>577/803</t>
  </si>
  <si>
    <t>044-083-000-001-00</t>
  </si>
  <si>
    <t>120 LYNN ST</t>
  </si>
  <si>
    <t>570/508</t>
  </si>
  <si>
    <t>Due to lack of sales within the selected neighborhood</t>
  </si>
  <si>
    <t>the Assessor used sales from the Village of Hillman which Thunder Bay heights is located in</t>
  </si>
  <si>
    <t>PERIMETERS USED FOR CALCULATION: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</si>
  <si>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</si>
  <si>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</si>
  <si>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</si>
  <si>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</si>
  <si>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</si>
  <si>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</si>
  <si>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HILLMAN VILLAGE RES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 xml:space="preserve">THUNDER BAY HEIGHTS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TB HEIGHTS GOLF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</si>
  <si>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</si>
  <si>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THUNDER BAY HEIGHTS SUB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</si>
  <si>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</si>
  <si>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</si>
  <si>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</si>
  <si>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</si>
  <si>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THINDER BAY HEIGHTS LAND VALUE $148 PER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</si>
</sst>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0" fillId="0" borderId="0" xfId="0"/>
    <xf numFmtId="0" fontId="4" fillId="3" borderId="2" xfId="0" applyFont="1" applyFill="1" applyBorder="1"/>
    <xf numFmtId="0" fontId="3" fillId="0" borderId="0" xfId="0" applyFont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FD6F-56C8-4D09-A3B1-819E2294F368}">
  <dimension ref="A1:BL21"/>
  <sheetViews>
    <sheetView tabSelected="1" workbookViewId="0">
      <selection activeCell="A11" sqref="A11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32</v>
      </c>
      <c r="B2" t="s">
        <v>33</v>
      </c>
      <c r="C2" s="25">
        <v>44187</v>
      </c>
      <c r="D2" s="15">
        <v>25000</v>
      </c>
      <c r="E2" t="s">
        <v>34</v>
      </c>
      <c r="F2" t="s">
        <v>35</v>
      </c>
      <c r="G2" s="15">
        <v>25000</v>
      </c>
      <c r="H2" s="15">
        <v>9800</v>
      </c>
      <c r="I2" s="20">
        <f>H2/G2*100</f>
        <v>39.200000000000003</v>
      </c>
      <c r="J2" s="15">
        <v>19686</v>
      </c>
      <c r="K2" s="15">
        <f>G2-0</f>
        <v>25000</v>
      </c>
      <c r="L2" s="15">
        <v>19686</v>
      </c>
      <c r="M2" s="30">
        <v>106.41333299999999</v>
      </c>
      <c r="N2" s="34">
        <v>197.36000100000001</v>
      </c>
      <c r="O2" s="39">
        <v>0.48099999999999998</v>
      </c>
      <c r="P2" s="39">
        <v>0.48099999999999998</v>
      </c>
      <c r="Q2" s="15">
        <f>K2/M2</f>
        <v>234.93296652967351</v>
      </c>
      <c r="R2" s="15">
        <f>K2/O2</f>
        <v>51975.051975051974</v>
      </c>
      <c r="S2" s="44">
        <f>K2/O2/43560</f>
        <v>1.1931830113648296</v>
      </c>
      <c r="T2" s="39">
        <v>107.12</v>
      </c>
      <c r="U2" s="5" t="s">
        <v>36</v>
      </c>
      <c r="V2" t="s">
        <v>37</v>
      </c>
      <c r="Y2">
        <v>0</v>
      </c>
      <c r="Z2">
        <v>0</v>
      </c>
      <c r="AA2" s="6">
        <v>44105</v>
      </c>
      <c r="AC2" s="7" t="s">
        <v>38</v>
      </c>
      <c r="AD2" t="s">
        <v>39</v>
      </c>
      <c r="AL2" s="2"/>
      <c r="BC2" s="2"/>
      <c r="BE2" s="2"/>
    </row>
    <row r="3" spans="1:64" x14ac:dyDescent="0.25">
      <c r="A3" t="s">
        <v>65</v>
      </c>
      <c r="B3" t="s">
        <v>66</v>
      </c>
      <c r="C3" s="25">
        <v>44224</v>
      </c>
      <c r="D3" s="15">
        <v>92900</v>
      </c>
      <c r="E3" t="s">
        <v>34</v>
      </c>
      <c r="F3" t="s">
        <v>35</v>
      </c>
      <c r="G3" s="15">
        <v>92900</v>
      </c>
      <c r="H3" s="15">
        <v>48800</v>
      </c>
      <c r="I3" s="20">
        <v>52.529601722282024</v>
      </c>
      <c r="J3" s="15">
        <v>87812</v>
      </c>
      <c r="K3" s="15">
        <v>6472</v>
      </c>
      <c r="L3" s="15">
        <v>1384</v>
      </c>
      <c r="M3" s="30">
        <v>69.221384</v>
      </c>
      <c r="N3" s="34">
        <v>132</v>
      </c>
      <c r="O3" s="39">
        <v>0.2</v>
      </c>
      <c r="P3" s="39">
        <v>0.2</v>
      </c>
      <c r="Q3" s="15">
        <v>93.497119329483496</v>
      </c>
      <c r="R3" s="15">
        <v>32360</v>
      </c>
      <c r="S3" s="44">
        <v>0.74288337924701564</v>
      </c>
      <c r="T3" s="39">
        <v>66</v>
      </c>
      <c r="U3" s="5" t="s">
        <v>63</v>
      </c>
      <c r="V3" t="s">
        <v>67</v>
      </c>
      <c r="Y3">
        <v>0</v>
      </c>
      <c r="Z3">
        <v>0</v>
      </c>
      <c r="AA3" s="6">
        <v>44105</v>
      </c>
      <c r="AC3" s="7" t="s">
        <v>52</v>
      </c>
      <c r="AD3">
        <v>2</v>
      </c>
    </row>
    <row r="4" spans="1:64" x14ac:dyDescent="0.25">
      <c r="A4" t="s">
        <v>47</v>
      </c>
      <c r="B4" t="s">
        <v>48</v>
      </c>
      <c r="C4" s="25">
        <v>44518</v>
      </c>
      <c r="D4" s="15">
        <v>98000</v>
      </c>
      <c r="E4" t="s">
        <v>34</v>
      </c>
      <c r="F4" t="s">
        <v>35</v>
      </c>
      <c r="G4" s="15">
        <v>98000</v>
      </c>
      <c r="H4" s="15">
        <v>35200</v>
      </c>
      <c r="I4" s="20">
        <v>35.918367346938773</v>
      </c>
      <c r="J4" s="15">
        <v>69489</v>
      </c>
      <c r="K4" s="15">
        <v>44351</v>
      </c>
      <c r="L4" s="15">
        <v>15840</v>
      </c>
      <c r="M4" s="30">
        <v>264</v>
      </c>
      <c r="N4" s="34">
        <v>165</v>
      </c>
      <c r="O4" s="39">
        <v>1</v>
      </c>
      <c r="P4" s="39">
        <v>1</v>
      </c>
      <c r="Q4" s="15">
        <v>167.99621212121212</v>
      </c>
      <c r="R4" s="15">
        <v>44351</v>
      </c>
      <c r="S4" s="44">
        <v>1.0181588613406796</v>
      </c>
      <c r="T4" s="39">
        <v>264</v>
      </c>
      <c r="U4" s="5" t="s">
        <v>49</v>
      </c>
      <c r="V4" t="s">
        <v>50</v>
      </c>
      <c r="X4" t="s">
        <v>51</v>
      </c>
      <c r="Y4">
        <v>0</v>
      </c>
      <c r="Z4">
        <v>0</v>
      </c>
      <c r="AA4" s="6">
        <v>43696</v>
      </c>
      <c r="AC4" s="7" t="s">
        <v>52</v>
      </c>
      <c r="AD4" t="s">
        <v>53</v>
      </c>
    </row>
    <row r="5" spans="1:64" x14ac:dyDescent="0.25">
      <c r="A5" t="s">
        <v>54</v>
      </c>
      <c r="C5" s="25">
        <v>44049</v>
      </c>
      <c r="D5" s="15">
        <v>48000</v>
      </c>
      <c r="E5" t="s">
        <v>34</v>
      </c>
      <c r="F5" t="s">
        <v>35</v>
      </c>
      <c r="G5" s="15">
        <v>48000</v>
      </c>
      <c r="H5" s="15">
        <v>10800</v>
      </c>
      <c r="I5" s="20">
        <v>22.5</v>
      </c>
      <c r="J5" s="15">
        <v>11339</v>
      </c>
      <c r="K5" s="15">
        <v>48000</v>
      </c>
      <c r="L5" s="15">
        <v>11339</v>
      </c>
      <c r="M5" s="30">
        <v>373</v>
      </c>
      <c r="N5" s="34">
        <v>83.525002000000001</v>
      </c>
      <c r="O5" s="39">
        <v>3.91</v>
      </c>
      <c r="P5" s="39">
        <v>0.71499999999999997</v>
      </c>
      <c r="Q5" s="15">
        <v>128.68632707774799</v>
      </c>
      <c r="R5" s="15">
        <v>12276.21483375959</v>
      </c>
      <c r="S5" s="44">
        <v>0.28182311372267194</v>
      </c>
      <c r="T5" s="39">
        <v>373</v>
      </c>
      <c r="U5" s="5" t="s">
        <v>49</v>
      </c>
      <c r="W5" t="s">
        <v>55</v>
      </c>
      <c r="X5" t="s">
        <v>51</v>
      </c>
      <c r="Y5">
        <v>0</v>
      </c>
      <c r="Z5">
        <v>0</v>
      </c>
      <c r="AA5" s="6">
        <v>43696</v>
      </c>
      <c r="AC5" s="7" t="s">
        <v>56</v>
      </c>
      <c r="AD5" t="s">
        <v>53</v>
      </c>
    </row>
    <row r="6" spans="1:64" x14ac:dyDescent="0.25">
      <c r="A6" t="s">
        <v>57</v>
      </c>
      <c r="B6" t="s">
        <v>58</v>
      </c>
      <c r="C6" s="25">
        <v>44160</v>
      </c>
      <c r="D6" s="15">
        <v>48000</v>
      </c>
      <c r="E6" t="s">
        <v>34</v>
      </c>
      <c r="F6" t="s">
        <v>35</v>
      </c>
      <c r="G6" s="15">
        <v>48000</v>
      </c>
      <c r="H6" s="15">
        <v>20900</v>
      </c>
      <c r="I6" s="20">
        <v>43.541666666666664</v>
      </c>
      <c r="J6" s="15">
        <v>41575</v>
      </c>
      <c r="K6" s="15">
        <v>11210</v>
      </c>
      <c r="L6" s="15">
        <v>4785</v>
      </c>
      <c r="M6" s="30">
        <v>82.5</v>
      </c>
      <c r="N6" s="34">
        <v>264</v>
      </c>
      <c r="O6" s="39">
        <v>0.5</v>
      </c>
      <c r="P6" s="39">
        <v>0.5</v>
      </c>
      <c r="Q6" s="15">
        <v>135.87878787878788</v>
      </c>
      <c r="R6" s="15">
        <v>22420</v>
      </c>
      <c r="S6" s="44">
        <v>0.51469237832874193</v>
      </c>
      <c r="T6" s="39">
        <v>82.5</v>
      </c>
      <c r="U6" s="5" t="s">
        <v>49</v>
      </c>
      <c r="V6" t="s">
        <v>59</v>
      </c>
      <c r="W6" t="s">
        <v>60</v>
      </c>
      <c r="X6" t="s">
        <v>51</v>
      </c>
      <c r="Y6">
        <v>0</v>
      </c>
      <c r="Z6">
        <v>0</v>
      </c>
      <c r="AA6" s="6">
        <v>43696</v>
      </c>
      <c r="AC6" s="7" t="s">
        <v>52</v>
      </c>
      <c r="AD6" t="s">
        <v>53</v>
      </c>
    </row>
    <row r="7" spans="1:64" x14ac:dyDescent="0.25">
      <c r="A7" t="s">
        <v>61</v>
      </c>
      <c r="B7" t="s">
        <v>62</v>
      </c>
      <c r="C7" s="25">
        <v>44607</v>
      </c>
      <c r="D7" s="15">
        <v>84900</v>
      </c>
      <c r="E7" t="s">
        <v>34</v>
      </c>
      <c r="F7" t="s">
        <v>35</v>
      </c>
      <c r="G7" s="15">
        <v>84900</v>
      </c>
      <c r="H7" s="15">
        <v>37400</v>
      </c>
      <c r="I7" s="20">
        <v>44.051825677267374</v>
      </c>
      <c r="J7" s="15">
        <v>79791</v>
      </c>
      <c r="K7" s="15">
        <v>7393</v>
      </c>
      <c r="L7" s="15">
        <v>2284</v>
      </c>
      <c r="M7" s="30">
        <v>69.221384</v>
      </c>
      <c r="N7" s="34">
        <v>132</v>
      </c>
      <c r="O7" s="39">
        <v>0.2</v>
      </c>
      <c r="P7" s="39">
        <v>0.2</v>
      </c>
      <c r="Q7" s="15">
        <v>106.8022563663275</v>
      </c>
      <c r="R7" s="15">
        <v>36965</v>
      </c>
      <c r="S7" s="44">
        <v>0.84859963269054173</v>
      </c>
      <c r="T7" s="39">
        <v>66</v>
      </c>
      <c r="U7" s="5" t="s">
        <v>63</v>
      </c>
      <c r="V7" t="s">
        <v>64</v>
      </c>
      <c r="Y7">
        <v>0</v>
      </c>
      <c r="Z7">
        <v>0</v>
      </c>
      <c r="AA7" s="6">
        <v>44105</v>
      </c>
      <c r="AC7" s="7" t="s">
        <v>52</v>
      </c>
      <c r="AD7">
        <v>2</v>
      </c>
    </row>
    <row r="8" spans="1:64" ht="15.75" thickBot="1" x14ac:dyDescent="0.3"/>
    <row r="9" spans="1:64" ht="15.75" thickTop="1" x14ac:dyDescent="0.25">
      <c r="A9" s="8"/>
      <c r="B9" s="8"/>
      <c r="C9" s="26" t="s">
        <v>40</v>
      </c>
      <c r="D9" s="16">
        <f>+SUM(D2:D7)</f>
        <v>396800</v>
      </c>
      <c r="E9" s="8"/>
      <c r="F9" s="8"/>
      <c r="G9" s="16">
        <f>+SUM(G2:G7)</f>
        <v>396800</v>
      </c>
      <c r="H9" s="16">
        <f>+SUM(H2:H7)</f>
        <v>162900</v>
      </c>
      <c r="I9" s="21"/>
      <c r="J9" s="16">
        <f>+SUM(J2:J7)</f>
        <v>309692</v>
      </c>
      <c r="K9" s="16">
        <f>+SUM(K2:K7)</f>
        <v>142426</v>
      </c>
      <c r="L9" s="16">
        <f>+SUM(L2:L7)</f>
        <v>55318</v>
      </c>
      <c r="M9" s="31">
        <f>+SUM(M2:M7)</f>
        <v>964.35610100000008</v>
      </c>
      <c r="N9" s="35"/>
      <c r="O9" s="40">
        <f>+SUM(O2:O7)</f>
        <v>6.2910000000000004</v>
      </c>
      <c r="P9" s="40">
        <f>+SUM(P2:P7)</f>
        <v>3.0960000000000001</v>
      </c>
      <c r="Q9" s="16"/>
      <c r="R9" s="16"/>
      <c r="S9" s="45"/>
      <c r="T9" s="40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4" x14ac:dyDescent="0.25">
      <c r="A10" s="10"/>
      <c r="B10" s="10"/>
      <c r="C10" s="27"/>
      <c r="D10" s="17"/>
      <c r="E10" s="10"/>
      <c r="F10" s="10"/>
      <c r="G10" s="17"/>
      <c r="H10" s="17" t="s">
        <v>41</v>
      </c>
      <c r="I10" s="22">
        <f>H9/G9*100</f>
        <v>41.05342741935484</v>
      </c>
      <c r="J10" s="17"/>
      <c r="K10" s="17"/>
      <c r="L10" s="17" t="s">
        <v>42</v>
      </c>
      <c r="M10" s="32"/>
      <c r="N10" s="36"/>
      <c r="O10" s="41" t="s">
        <v>42</v>
      </c>
      <c r="P10" s="41"/>
      <c r="Q10" s="17"/>
      <c r="R10" s="17" t="s">
        <v>42</v>
      </c>
      <c r="S10" s="46"/>
      <c r="T10" s="41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64" x14ac:dyDescent="0.25">
      <c r="A11" s="50" t="s">
        <v>84</v>
      </c>
      <c r="B11" s="12"/>
      <c r="C11" s="28"/>
      <c r="D11" s="18"/>
      <c r="E11" s="12"/>
      <c r="F11" s="12"/>
      <c r="G11" s="18"/>
      <c r="H11" s="18" t="s">
        <v>43</v>
      </c>
      <c r="I11" s="23">
        <f>STDEV(I2:I4)</f>
        <v>8.7975422933234384</v>
      </c>
      <c r="J11" s="18"/>
      <c r="K11" s="18"/>
      <c r="L11" s="18" t="s">
        <v>44</v>
      </c>
      <c r="M11" s="48">
        <f>K9/M9</f>
        <v>147.69025658914765</v>
      </c>
      <c r="N11" s="37"/>
      <c r="O11" s="42" t="s">
        <v>45</v>
      </c>
      <c r="P11" s="42">
        <f>K9/O9</f>
        <v>22639.643935781274</v>
      </c>
      <c r="Q11" s="18"/>
      <c r="R11" s="18" t="s">
        <v>46</v>
      </c>
      <c r="S11" s="47">
        <f>K9/O9/43560</f>
        <v>0.51973470926954257</v>
      </c>
      <c r="T11" s="42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4" x14ac:dyDescent="0.25">
      <c r="A12" s="51" t="s">
        <v>68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x14ac:dyDescent="0.25">
      <c r="A13" s="51" t="s">
        <v>69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x14ac:dyDescent="0.25">
      <c r="A14" s="55" t="s">
        <v>70</v>
      </c>
      <c r="B14" s="49"/>
      <c r="C14" s="49"/>
    </row>
    <row r="15" spans="1:64" x14ac:dyDescent="0.25">
      <c r="A15" s="52" t="s">
        <v>2</v>
      </c>
      <c r="B15" s="53" t="s">
        <v>71</v>
      </c>
      <c r="C15" s="54" t="s">
        <v>72</v>
      </c>
    </row>
    <row r="16" spans="1:64" ht="21" x14ac:dyDescent="0.25">
      <c r="A16" s="52" t="s">
        <v>5</v>
      </c>
      <c r="B16" s="53" t="s">
        <v>73</v>
      </c>
      <c r="C16" s="54" t="s">
        <v>72</v>
      </c>
    </row>
    <row r="17" spans="1:3" ht="21" x14ac:dyDescent="0.25">
      <c r="A17" s="52" t="s">
        <v>74</v>
      </c>
      <c r="B17" s="53" t="s">
        <v>75</v>
      </c>
      <c r="C17" s="54" t="s">
        <v>72</v>
      </c>
    </row>
    <row r="18" spans="1:3" x14ac:dyDescent="0.25">
      <c r="A18" s="52" t="s">
        <v>76</v>
      </c>
      <c r="B18" s="53" t="s">
        <v>77</v>
      </c>
      <c r="C18" s="54" t="s">
        <v>72</v>
      </c>
    </row>
    <row r="19" spans="1:3" x14ac:dyDescent="0.25">
      <c r="A19" s="52" t="s">
        <v>78</v>
      </c>
      <c r="B19" s="53" t="s">
        <v>79</v>
      </c>
      <c r="C19" s="54" t="s">
        <v>72</v>
      </c>
    </row>
    <row r="20" spans="1:3" x14ac:dyDescent="0.25">
      <c r="A20" s="52" t="s">
        <v>80</v>
      </c>
      <c r="B20" s="53" t="s">
        <v>81</v>
      </c>
      <c r="C20" s="54" t="s">
        <v>72</v>
      </c>
    </row>
    <row r="21" spans="1:3" x14ac:dyDescent="0.25">
      <c r="A21" s="52" t="s">
        <v>82</v>
      </c>
      <c r="B21" s="53" t="s">
        <v>83</v>
      </c>
      <c r="C21" s="52"/>
    </row>
  </sheetData>
  <conditionalFormatting sqref="A2:AF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EC20-7707-401E-9A1D-53C02F43E7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2023-01-30T18:59:36Z</dcterms:created>
  <dcterms:modified xsi:type="dcterms:W3CDTF">2023-02-01T14:02:10Z</dcterms:modified>
</cp:coreProperties>
</file>